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tnmsu-my.sharepoint.com/personal/ccortner_nmsu_edu/Documents/Computer Backup/Documents/ACES Competative Awards/FY25/FY26/"/>
    </mc:Choice>
  </mc:AlternateContent>
  <xr:revisionPtr revIDLastSave="0" documentId="8_{A0A72A40-686C-E946-A11F-79797917DE75}" xr6:coauthVersionLast="47" xr6:coauthVersionMax="47" xr10:uidLastSave="{00000000-0000-0000-0000-000000000000}"/>
  <bookViews>
    <workbookView xWindow="-33220" yWindow="80" windowWidth="24380" windowHeight="19280" xr2:uid="{00000000-000D-0000-FFFF-FFFF00000000}"/>
  </bookViews>
  <sheets>
    <sheet name="AnH_Grant_Total_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G12" i="1"/>
  <c r="H12" i="1" s="1"/>
  <c r="H28" i="1" s="1"/>
  <c r="G13" i="1"/>
  <c r="H13" i="1" s="1"/>
  <c r="I13" i="1" s="1"/>
  <c r="M13" i="1" s="1"/>
  <c r="G14" i="1"/>
  <c r="H14" i="1" s="1"/>
  <c r="G15" i="1"/>
  <c r="H15" i="1" s="1"/>
  <c r="I52" i="1"/>
  <c r="I48" i="1"/>
  <c r="I15" i="1" l="1"/>
  <c r="M15" i="1" s="1"/>
  <c r="I14" i="1"/>
  <c r="M14" i="1" s="1"/>
  <c r="I12" i="1"/>
  <c r="I28" i="1" s="1"/>
  <c r="I47" i="1"/>
  <c r="H58" i="1"/>
  <c r="I58" i="1" s="1"/>
  <c r="H57" i="1"/>
  <c r="I57" i="1" s="1"/>
  <c r="G17" i="1"/>
  <c r="H20" i="1"/>
  <c r="G18" i="1"/>
  <c r="H18" i="1" s="1"/>
  <c r="I18" i="1" s="1"/>
  <c r="G19" i="1"/>
  <c r="H19" i="1" s="1"/>
  <c r="I19" i="1" s="1"/>
  <c r="G22" i="1"/>
  <c r="H22" i="1" s="1"/>
  <c r="I22" i="1" s="1"/>
  <c r="M52" i="1"/>
  <c r="G10" i="1"/>
  <c r="G11" i="1"/>
  <c r="H11" i="1" s="1"/>
  <c r="I11" i="1" s="1"/>
  <c r="G9" i="1"/>
  <c r="H9" i="1" s="1"/>
  <c r="M12" i="1" l="1"/>
  <c r="I17" i="1"/>
  <c r="H17" i="1"/>
  <c r="H25" i="1"/>
  <c r="I21" i="1"/>
  <c r="I20" i="1"/>
  <c r="M21" i="1" l="1"/>
  <c r="M20" i="1"/>
  <c r="M47" i="1" l="1"/>
  <c r="H50" i="1"/>
  <c r="H61" i="1"/>
  <c r="H29" i="1"/>
  <c r="H30" i="1"/>
  <c r="H31" i="1"/>
  <c r="M49" i="1" l="1"/>
  <c r="M48" i="1"/>
  <c r="H27" i="1"/>
  <c r="H10" i="1"/>
  <c r="H23" i="1" s="1"/>
  <c r="I9" i="1"/>
  <c r="I25" i="1" s="1"/>
  <c r="I10" i="1" l="1"/>
  <c r="I26" i="1" s="1"/>
  <c r="H26" i="1"/>
  <c r="M57" i="1"/>
  <c r="I23" i="1" l="1"/>
  <c r="H35" i="1"/>
  <c r="M19" i="1"/>
  <c r="D26" i="1"/>
  <c r="D27" i="1"/>
  <c r="D28" i="1"/>
  <c r="D29" i="1"/>
  <c r="D30" i="1"/>
  <c r="D31" i="1"/>
  <c r="D25" i="1"/>
  <c r="M10" i="1" l="1"/>
  <c r="M26" i="1"/>
  <c r="I27" i="1" l="1"/>
  <c r="I29" i="1"/>
  <c r="M29" i="1" s="1"/>
  <c r="M28" i="1"/>
  <c r="I30" i="1"/>
  <c r="M30" i="1" s="1"/>
  <c r="I31" i="1"/>
  <c r="M11" i="1" l="1"/>
  <c r="M27" i="1"/>
  <c r="I38" i="1" l="1"/>
  <c r="I37" i="1"/>
  <c r="I36" i="1"/>
  <c r="I35" i="1"/>
  <c r="I34" i="1"/>
  <c r="H34" i="1"/>
  <c r="I33" i="1"/>
  <c r="H38" i="1"/>
  <c r="H37" i="1"/>
  <c r="H36" i="1"/>
  <c r="H33" i="1"/>
  <c r="I61" i="1"/>
  <c r="M58" i="1"/>
  <c r="I55" i="1"/>
  <c r="H55" i="1"/>
  <c r="M53" i="1"/>
  <c r="I50" i="1"/>
  <c r="M50" i="1"/>
  <c r="I45" i="1"/>
  <c r="H45" i="1"/>
  <c r="M44" i="1"/>
  <c r="M43" i="1"/>
  <c r="M42" i="1"/>
  <c r="D38" i="1"/>
  <c r="D37" i="1"/>
  <c r="D36" i="1"/>
  <c r="D35" i="1"/>
  <c r="D34" i="1"/>
  <c r="D33" i="1"/>
  <c r="M22" i="1"/>
  <c r="M18" i="1"/>
  <c r="M17" i="1"/>
  <c r="M9" i="1"/>
  <c r="M36" i="1" l="1"/>
  <c r="I39" i="1"/>
  <c r="I40" i="1" s="1"/>
  <c r="I63" i="1" s="1"/>
  <c r="M23" i="1"/>
  <c r="H39" i="1"/>
  <c r="H40" i="1" s="1"/>
  <c r="H63" i="1" s="1"/>
  <c r="M31" i="1"/>
  <c r="M45" i="1"/>
  <c r="M38" i="1"/>
  <c r="M33" i="1"/>
  <c r="M34" i="1"/>
  <c r="M37" i="1"/>
  <c r="M35" i="1"/>
  <c r="M61" i="1"/>
  <c r="M25" i="1"/>
  <c r="M63" i="1" l="1"/>
  <c r="M39" i="1"/>
  <c r="M40" i="1" s="1"/>
  <c r="M55" i="1" l="1"/>
</calcChain>
</file>

<file path=xl/sharedStrings.xml><?xml version="1.0" encoding="utf-8"?>
<sst xmlns="http://schemas.openxmlformats.org/spreadsheetml/2006/main" count="58" uniqueCount="47">
  <si>
    <t xml:space="preserve">Sponsor Name: </t>
  </si>
  <si>
    <t>Indirect Rate:</t>
  </si>
  <si>
    <t>Start Date:</t>
  </si>
  <si>
    <t>End Date:</t>
  </si>
  <si>
    <t>Principal Investigator:</t>
  </si>
  <si>
    <t>Project Title:</t>
  </si>
  <si>
    <t>Year 1</t>
  </si>
  <si>
    <t>Year 2</t>
  </si>
  <si>
    <t xml:space="preserve">Total </t>
  </si>
  <si>
    <t>A. Personnel (Salaries, Wages, &amp; Fringe)</t>
  </si>
  <si>
    <t>1. Senior Key Personnel</t>
  </si>
  <si>
    <t>A. Senior Personnel</t>
  </si>
  <si>
    <t>No. of Each</t>
  </si>
  <si>
    <t>B. Other Personnel</t>
  </si>
  <si>
    <t>Other Professionals (Techs, etc.)</t>
  </si>
  <si>
    <t>Admin/Clerical</t>
  </si>
  <si>
    <t>Temp</t>
  </si>
  <si>
    <t>Total Salaries &amp; Wages</t>
  </si>
  <si>
    <t>2. Fringe Benefits</t>
  </si>
  <si>
    <t>Rate</t>
  </si>
  <si>
    <t>Total Fringe Benefits</t>
  </si>
  <si>
    <t xml:space="preserve">Total Personnel </t>
  </si>
  <si>
    <t>B. Capitalized Equipment ($5K or Greater)</t>
  </si>
  <si>
    <t>Total Equipment</t>
  </si>
  <si>
    <t>C. Travel</t>
  </si>
  <si>
    <t>Total Travel</t>
  </si>
  <si>
    <t xml:space="preserve">D. Materials and Supplies </t>
  </si>
  <si>
    <t>Publications/Films</t>
  </si>
  <si>
    <t>Total Material and Supplies</t>
  </si>
  <si>
    <t>E. Other Direct Costs</t>
  </si>
  <si>
    <t xml:space="preserve">Tuition </t>
  </si>
  <si>
    <t>Subtotal Other Direct Cost</t>
  </si>
  <si>
    <t>Total</t>
  </si>
  <si>
    <t xml:space="preserve">J. Total Project Costs </t>
  </si>
  <si>
    <t>Academic or 
Calendar Months</t>
  </si>
  <si>
    <t>Base Pay</t>
  </si>
  <si>
    <t>FTE</t>
  </si>
  <si>
    <t xml:space="preserve">Fieldwork and labs </t>
  </si>
  <si>
    <t>Graduate student Health Insurance</t>
  </si>
  <si>
    <t>Undergraduate students</t>
  </si>
  <si>
    <t>Domestic Travel : Conferences (2 trips/y)</t>
  </si>
  <si>
    <t>Graduate Students</t>
  </si>
  <si>
    <t>PostDoctoral (mo/y)</t>
  </si>
  <si>
    <t>Compute &amp; data storage</t>
  </si>
  <si>
    <t>0</t>
  </si>
  <si>
    <t>Note: No Faculty Salary</t>
  </si>
  <si>
    <t>AES-AH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</si>
</sst>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m/d/yy;@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ECAED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horizontal="right"/>
    </xf>
    <xf numFmtId="49" fontId="0" fillId="0" borderId="3" xfId="0" applyNumberForma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2" xfId="0" applyBorder="1"/>
    <xf numFmtId="164" fontId="0" fillId="2" borderId="3" xfId="0" applyNumberFormat="1" applyFill="1" applyBorder="1" applyProtection="1">
      <protection locked="0"/>
    </xf>
    <xf numFmtId="0" fontId="0" fillId="0" borderId="4" xfId="0" applyBorder="1"/>
    <xf numFmtId="0" fontId="0" fillId="0" borderId="0" xfId="0" applyProtection="1">
      <protection locked="0"/>
    </xf>
    <xf numFmtId="49" fontId="0" fillId="0" borderId="6" xfId="0" applyNumberForma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7" xfId="0" applyBorder="1"/>
    <xf numFmtId="0" fontId="0" fillId="0" borderId="0" xfId="0" applyAlignment="1" applyProtection="1">
      <alignment horizontal="left"/>
      <protection locked="0"/>
    </xf>
    <xf numFmtId="0" fontId="0" fillId="0" borderId="7" xfId="0" applyBorder="1" applyAlignment="1">
      <alignment horizontal="left"/>
    </xf>
    <xf numFmtId="0" fontId="0" fillId="0" borderId="8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4" borderId="12" xfId="0" applyFill="1" applyBorder="1"/>
    <xf numFmtId="0" fontId="0" fillId="4" borderId="6" xfId="0" applyFill="1" applyBorder="1"/>
    <xf numFmtId="3" fontId="0" fillId="0" borderId="15" xfId="0" applyNumberFormat="1" applyBorder="1" applyAlignment="1" applyProtection="1">
      <alignment horizontal="center"/>
      <protection locked="0"/>
    </xf>
    <xf numFmtId="3" fontId="0" fillId="0" borderId="15" xfId="0" applyNumberFormat="1" applyBorder="1" applyAlignment="1" applyProtection="1">
      <alignment horizontal="center"/>
      <protection hidden="1"/>
    </xf>
    <xf numFmtId="0" fontId="0" fillId="6" borderId="0" xfId="0" applyFill="1"/>
    <xf numFmtId="3" fontId="0" fillId="6" borderId="0" xfId="0" applyNumberFormat="1" applyFill="1"/>
    <xf numFmtId="0" fontId="0" fillId="7" borderId="17" xfId="0" applyFill="1" applyBorder="1" applyAlignment="1" applyProtection="1">
      <alignment wrapText="1"/>
      <protection hidden="1"/>
    </xf>
    <xf numFmtId="0" fontId="0" fillId="7" borderId="8" xfId="0" applyFill="1" applyBorder="1" applyProtection="1">
      <protection hidden="1"/>
    </xf>
    <xf numFmtId="3" fontId="0" fillId="7" borderId="8" xfId="0" applyNumberFormat="1" applyFill="1" applyBorder="1" applyAlignment="1" applyProtection="1">
      <alignment horizontal="center"/>
      <protection hidden="1"/>
    </xf>
    <xf numFmtId="3" fontId="0" fillId="7" borderId="13" xfId="0" applyNumberFormat="1" applyFill="1" applyBorder="1" applyAlignment="1" applyProtection="1">
      <alignment horizontal="center"/>
      <protection hidden="1"/>
    </xf>
    <xf numFmtId="3" fontId="0" fillId="4" borderId="6" xfId="0" applyNumberFormat="1" applyFill="1" applyBorder="1"/>
    <xf numFmtId="3" fontId="0" fillId="4" borderId="13" xfId="0" applyNumberFormat="1" applyFill="1" applyBorder="1"/>
    <xf numFmtId="0" fontId="0" fillId="0" borderId="12" xfId="0" applyBorder="1" applyAlignment="1" applyProtection="1">
      <alignment horizontal="left"/>
      <protection hidden="1"/>
    </xf>
    <xf numFmtId="0" fontId="0" fillId="0" borderId="6" xfId="0" applyBorder="1" applyProtection="1">
      <protection hidden="1"/>
    </xf>
    <xf numFmtId="10" fontId="0" fillId="0" borderId="15" xfId="0" applyNumberFormat="1" applyBorder="1" applyProtection="1">
      <protection locked="0"/>
    </xf>
    <xf numFmtId="0" fontId="0" fillId="8" borderId="0" xfId="0" applyFill="1"/>
    <xf numFmtId="3" fontId="0" fillId="8" borderId="0" xfId="0" applyNumberFormat="1" applyFill="1"/>
    <xf numFmtId="0" fontId="1" fillId="4" borderId="0" xfId="0" applyFont="1" applyFill="1"/>
    <xf numFmtId="0" fontId="0" fillId="4" borderId="0" xfId="0" applyFill="1"/>
    <xf numFmtId="3" fontId="0" fillId="4" borderId="0" xfId="0" applyNumberFormat="1" applyFill="1" applyAlignment="1" applyProtection="1">
      <alignment horizontal="center"/>
      <protection hidden="1"/>
    </xf>
    <xf numFmtId="0" fontId="0" fillId="9" borderId="0" xfId="0" applyFill="1"/>
    <xf numFmtId="0" fontId="1" fillId="9" borderId="0" xfId="0" applyFont="1" applyFill="1"/>
    <xf numFmtId="3" fontId="1" fillId="9" borderId="0" xfId="0" applyNumberFormat="1" applyFont="1" applyFill="1" applyAlignment="1" applyProtection="1">
      <alignment horizontal="center"/>
      <protection hidden="1"/>
    </xf>
    <xf numFmtId="0" fontId="0" fillId="3" borderId="12" xfId="0" applyFill="1" applyBorder="1"/>
    <xf numFmtId="0" fontId="0" fillId="3" borderId="6" xfId="0" applyFill="1" applyBorder="1"/>
    <xf numFmtId="3" fontId="0" fillId="3" borderId="6" xfId="0" applyNumberFormat="1" applyFill="1" applyBorder="1"/>
    <xf numFmtId="3" fontId="0" fillId="3" borderId="13" xfId="0" applyNumberFormat="1" applyFill="1" applyBorder="1"/>
    <xf numFmtId="0" fontId="0" fillId="0" borderId="20" xfId="0" applyBorder="1"/>
    <xf numFmtId="0" fontId="0" fillId="0" borderId="15" xfId="0" applyBorder="1"/>
    <xf numFmtId="0" fontId="1" fillId="9" borderId="0" xfId="0" applyFont="1" applyFill="1" applyProtection="1">
      <protection hidden="1"/>
    </xf>
    <xf numFmtId="0" fontId="0" fillId="3" borderId="21" xfId="0" applyFill="1" applyBorder="1"/>
    <xf numFmtId="3" fontId="0" fillId="3" borderId="21" xfId="0" applyNumberFormat="1" applyFill="1" applyBorder="1"/>
    <xf numFmtId="3" fontId="0" fillId="3" borderId="22" xfId="0" applyNumberFormat="1" applyFill="1" applyBorder="1"/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10" borderId="0" xfId="0" applyFont="1" applyFill="1" applyProtection="1">
      <protection hidden="1"/>
    </xf>
    <xf numFmtId="3" fontId="1" fillId="10" borderId="0" xfId="0" applyNumberFormat="1" applyFont="1" applyFill="1" applyAlignment="1" applyProtection="1">
      <alignment horizontal="center"/>
      <protection hidden="1"/>
    </xf>
    <xf numFmtId="3" fontId="0" fillId="0" borderId="0" xfId="0" applyNumberFormat="1" applyAlignment="1">
      <alignment horizontal="center"/>
    </xf>
    <xf numFmtId="0" fontId="1" fillId="11" borderId="24" xfId="0" applyFont="1" applyFill="1" applyBorder="1" applyProtection="1">
      <protection hidden="1"/>
    </xf>
    <xf numFmtId="0" fontId="0" fillId="11" borderId="25" xfId="0" applyFill="1" applyBorder="1" applyProtection="1">
      <protection hidden="1"/>
    </xf>
    <xf numFmtId="0" fontId="6" fillId="0" borderId="5" xfId="0" applyFont="1" applyBorder="1" applyProtection="1">
      <protection hidden="1"/>
    </xf>
    <xf numFmtId="0" fontId="6" fillId="0" borderId="0" xfId="0" applyFont="1"/>
    <xf numFmtId="3" fontId="6" fillId="0" borderId="0" xfId="0" applyNumberFormat="1" applyFont="1" applyProtection="1">
      <protection hidden="1"/>
    </xf>
    <xf numFmtId="0" fontId="6" fillId="0" borderId="0" xfId="0" applyFont="1" applyProtection="1">
      <protection locked="0"/>
    </xf>
    <xf numFmtId="3" fontId="0" fillId="0" borderId="13" xfId="0" applyNumberFormat="1" applyBorder="1" applyAlignment="1" applyProtection="1">
      <alignment horizontal="center"/>
      <protection hidden="1"/>
    </xf>
    <xf numFmtId="0" fontId="0" fillId="4" borderId="21" xfId="0" applyFill="1" applyBorder="1"/>
    <xf numFmtId="0" fontId="1" fillId="0" borderId="0" xfId="0" applyFont="1" applyProtection="1">
      <protection locked="0"/>
    </xf>
    <xf numFmtId="0" fontId="1" fillId="0" borderId="6" xfId="0" applyFont="1" applyBorder="1" applyProtection="1">
      <protection locked="0"/>
    </xf>
    <xf numFmtId="0" fontId="0" fillId="3" borderId="8" xfId="0" applyFill="1" applyBorder="1"/>
    <xf numFmtId="0" fontId="0" fillId="3" borderId="23" xfId="0" applyFill="1" applyBorder="1"/>
    <xf numFmtId="0" fontId="0" fillId="0" borderId="0" xfId="0" applyAlignment="1">
      <alignment horizontal="center"/>
    </xf>
    <xf numFmtId="0" fontId="4" fillId="6" borderId="0" xfId="0" applyFont="1" applyFill="1"/>
    <xf numFmtId="0" fontId="7" fillId="0" borderId="13" xfId="0" applyFont="1" applyBorder="1" applyAlignment="1">
      <alignment horizontal="left"/>
    </xf>
    <xf numFmtId="0" fontId="8" fillId="4" borderId="15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 wrapText="1"/>
    </xf>
    <xf numFmtId="3" fontId="0" fillId="0" borderId="0" xfId="0" applyNumberFormat="1" applyProtection="1">
      <protection locked="0"/>
    </xf>
    <xf numFmtId="166" fontId="0" fillId="0" borderId="15" xfId="1" applyNumberFormat="1" applyFont="1" applyBorder="1" applyProtection="1">
      <protection locked="0"/>
    </xf>
    <xf numFmtId="9" fontId="0" fillId="0" borderId="15" xfId="2" applyFont="1" applyBorder="1" applyProtection="1">
      <protection locked="0"/>
    </xf>
    <xf numFmtId="0" fontId="4" fillId="0" borderId="6" xfId="0" applyFont="1" applyBorder="1" applyAlignment="1">
      <alignment wrapText="1"/>
    </xf>
    <xf numFmtId="0" fontId="4" fillId="0" borderId="12" xfId="0" applyFont="1" applyBorder="1"/>
    <xf numFmtId="0" fontId="4" fillId="0" borderId="6" xfId="0" applyFont="1" applyBorder="1"/>
    <xf numFmtId="0" fontId="4" fillId="0" borderId="13" xfId="0" applyFont="1" applyBorder="1"/>
    <xf numFmtId="165" fontId="0" fillId="0" borderId="6" xfId="0" applyNumberFormat="1" applyBorder="1" applyAlignment="1" applyProtection="1">
      <alignment horizontal="left"/>
      <protection locked="0"/>
    </xf>
    <xf numFmtId="3" fontId="4" fillId="0" borderId="13" xfId="0" applyNumberFormat="1" applyFont="1" applyBorder="1"/>
    <xf numFmtId="0" fontId="4" fillId="0" borderId="12" xfId="0" applyFont="1" applyBorder="1" applyAlignment="1">
      <alignment horizontal="left"/>
    </xf>
    <xf numFmtId="49" fontId="0" fillId="0" borderId="15" xfId="0" applyNumberForma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166" fontId="4" fillId="0" borderId="13" xfId="1" applyNumberFormat="1" applyFont="1" applyBorder="1"/>
    <xf numFmtId="0" fontId="5" fillId="0" borderId="12" xfId="0" applyFont="1" applyBorder="1" applyProtection="1">
      <protection locked="0"/>
    </xf>
    <xf numFmtId="0" fontId="0" fillId="0" borderId="6" xfId="0" applyBorder="1" applyProtection="1">
      <protection locked="0"/>
    </xf>
    <xf numFmtId="3" fontId="1" fillId="11" borderId="27" xfId="0" applyNumberFormat="1" applyFont="1" applyFill="1" applyBorder="1" applyAlignment="1" applyProtection="1">
      <alignment horizontal="center"/>
      <protection hidden="1"/>
    </xf>
    <xf numFmtId="3" fontId="1" fillId="11" borderId="26" xfId="0" applyNumberFormat="1" applyFont="1" applyFill="1" applyBorder="1" applyAlignment="1" applyProtection="1">
      <alignment horizontal="center"/>
      <protection hidden="1"/>
    </xf>
    <xf numFmtId="10" fontId="5" fillId="0" borderId="15" xfId="0" applyNumberFormat="1" applyFont="1" applyBorder="1" applyProtection="1">
      <protection locked="0"/>
    </xf>
    <xf numFmtId="0" fontId="0" fillId="0" borderId="26" xfId="0" applyBorder="1" applyProtection="1">
      <protection locked="0"/>
    </xf>
    <xf numFmtId="3" fontId="1" fillId="0" borderId="15" xfId="0" applyNumberFormat="1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166" fontId="0" fillId="0" borderId="15" xfId="1" applyNumberFormat="1" applyFont="1" applyFill="1" applyBorder="1" applyProtection="1">
      <protection locked="0"/>
    </xf>
    <xf numFmtId="9" fontId="0" fillId="0" borderId="15" xfId="2" applyFont="1" applyFill="1" applyBorder="1" applyProtection="1">
      <protection locked="0"/>
    </xf>
    <xf numFmtId="0" fontId="2" fillId="5" borderId="18" xfId="0" applyFont="1" applyFill="1" applyBorder="1" applyAlignment="1">
      <alignment horizontal="center" textRotation="90" wrapText="1"/>
    </xf>
    <xf numFmtId="0" fontId="2" fillId="5" borderId="19" xfId="0" applyFont="1" applyFill="1" applyBorder="1" applyAlignment="1">
      <alignment horizontal="center" textRotation="90" wrapText="1"/>
    </xf>
    <xf numFmtId="0" fontId="2" fillId="5" borderId="20" xfId="0" applyFont="1" applyFill="1" applyBorder="1" applyAlignment="1">
      <alignment horizontal="center" textRotation="90" wrapText="1"/>
    </xf>
    <xf numFmtId="0" fontId="0" fillId="3" borderId="17" xfId="0" applyFill="1" applyBorder="1"/>
    <xf numFmtId="0" fontId="0" fillId="3" borderId="8" xfId="0" applyFill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3" fillId="5" borderId="18" xfId="0" applyFont="1" applyFill="1" applyBorder="1" applyAlignment="1">
      <alignment horizontal="center" textRotation="90" wrapText="1"/>
    </xf>
    <xf numFmtId="0" fontId="3" fillId="5" borderId="19" xfId="0" applyFont="1" applyFill="1" applyBorder="1" applyAlignment="1">
      <alignment horizontal="center" textRotation="90" wrapText="1"/>
    </xf>
    <xf numFmtId="0" fontId="2" fillId="5" borderId="14" xfId="0" applyFont="1" applyFill="1" applyBorder="1" applyAlignment="1">
      <alignment horizontal="center" textRotation="90" wrapText="1"/>
    </xf>
    <xf numFmtId="0" fontId="2" fillId="5" borderId="16" xfId="0" applyFont="1" applyFill="1" applyBorder="1" applyAlignment="1">
      <alignment horizontal="center" textRotation="90" wrapText="1"/>
    </xf>
    <xf numFmtId="0" fontId="3" fillId="5" borderId="20" xfId="0" applyFont="1" applyFill="1" applyBorder="1" applyAlignment="1">
      <alignment horizontal="center" textRotation="90" wrapText="1"/>
    </xf>
    <xf numFmtId="0" fontId="4" fillId="0" borderId="12" xfId="0" applyFont="1" applyBorder="1"/>
    <xf numFmtId="0" fontId="4" fillId="0" borderId="6" xfId="0" applyFont="1" applyBorder="1"/>
    <xf numFmtId="0" fontId="4" fillId="0" borderId="13" xfId="0" applyFont="1" applyBorder="1"/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5" xfId="0" applyBorder="1"/>
    <xf numFmtId="0" fontId="0" fillId="0" borderId="15" xfId="0" applyBorder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67"/>
  <sheetViews>
    <sheetView showGridLines="0" tabSelected="1" zoomScale="90" zoomScaleNormal="90" workbookViewId="0">
      <selection activeCell="F2" sqref="F2"/>
    </sheetView>
  </sheetViews>
  <sheetFormatPr baseColWidth="10" defaultColWidth="9.1640625" defaultRowHeight="15" x14ac:dyDescent="0.2"/>
  <cols>
    <col min="1" max="1" width="2.5" style="7" customWidth="1"/>
    <col min="2" max="2" width="0.33203125" style="7" hidden="1" customWidth="1"/>
    <col min="3" max="3" width="7.1640625" style="7" customWidth="1"/>
    <col min="4" max="4" width="22.33203125" style="7" customWidth="1"/>
    <col min="5" max="5" width="14.1640625" style="7" customWidth="1"/>
    <col min="6" max="6" width="13" style="7" bestFit="1" customWidth="1"/>
    <col min="7" max="7" width="12.1640625" style="7" customWidth="1"/>
    <col min="8" max="13" width="14.5" style="7" customWidth="1"/>
    <col min="14" max="16384" width="9.1640625" style="7"/>
  </cols>
  <sheetData>
    <row r="1" spans="2:14" x14ac:dyDescent="0.2">
      <c r="B1"/>
      <c r="C1" s="1"/>
      <c r="D1" s="103" t="s">
        <v>0</v>
      </c>
      <c r="E1" s="104"/>
      <c r="F1" s="2" t="s">
        <v>46</v>
      </c>
      <c r="G1" s="3"/>
      <c r="H1" s="3"/>
      <c r="I1" s="3"/>
      <c r="J1" s="4"/>
      <c r="K1" s="4" t="s">
        <v>1</v>
      </c>
      <c r="L1" s="5">
        <v>0</v>
      </c>
      <c r="M1" s="6"/>
    </row>
    <row r="2" spans="2:14" x14ac:dyDescent="0.2">
      <c r="B2"/>
      <c r="C2" s="1"/>
      <c r="D2" s="105" t="s">
        <v>2</v>
      </c>
      <c r="E2" s="106"/>
      <c r="F2" s="81"/>
      <c r="G2" s="8"/>
      <c r="H2" s="9"/>
      <c r="I2" s="9"/>
      <c r="J2"/>
      <c r="K2"/>
      <c r="L2"/>
      <c r="M2" s="10"/>
    </row>
    <row r="3" spans="2:14" x14ac:dyDescent="0.2">
      <c r="B3"/>
      <c r="C3" s="1"/>
      <c r="D3" s="105" t="s">
        <v>3</v>
      </c>
      <c r="E3" s="106"/>
      <c r="F3" s="81">
        <v>46660</v>
      </c>
      <c r="G3" s="8"/>
      <c r="H3" s="11"/>
      <c r="I3" s="11"/>
      <c r="J3" s="9"/>
      <c r="K3" s="9"/>
      <c r="L3" s="9"/>
      <c r="M3" s="12"/>
    </row>
    <row r="4" spans="2:14" x14ac:dyDescent="0.2">
      <c r="B4"/>
      <c r="C4" s="1"/>
      <c r="D4" s="105" t="s">
        <v>4</v>
      </c>
      <c r="E4" s="106"/>
      <c r="F4" s="13"/>
      <c r="G4" s="13"/>
      <c r="H4" s="13"/>
      <c r="I4" s="13"/>
      <c r="J4" s="9"/>
      <c r="K4" s="9"/>
      <c r="L4" s="9"/>
      <c r="M4" s="12"/>
    </row>
    <row r="5" spans="2:14" ht="16" thickBot="1" x14ac:dyDescent="0.25">
      <c r="B5"/>
      <c r="C5" s="1"/>
      <c r="D5" s="107" t="s">
        <v>5</v>
      </c>
      <c r="E5" s="108"/>
      <c r="F5" s="93"/>
      <c r="G5" s="14"/>
      <c r="H5" s="14"/>
      <c r="I5" s="14"/>
      <c r="J5" s="15"/>
      <c r="K5" s="15"/>
      <c r="L5" s="15"/>
      <c r="M5" s="16"/>
    </row>
    <row r="6" spans="2:14" ht="10.5" customHeight="1" x14ac:dyDescent="0.2">
      <c r="B6"/>
      <c r="C6"/>
      <c r="D6"/>
      <c r="E6"/>
      <c r="F6"/>
      <c r="G6"/>
      <c r="H6" s="68" t="s">
        <v>6</v>
      </c>
      <c r="I6" s="68" t="s">
        <v>7</v>
      </c>
      <c r="J6" s="68"/>
      <c r="K6" s="68"/>
      <c r="L6" s="68"/>
      <c r="M6" s="68" t="s">
        <v>8</v>
      </c>
    </row>
    <row r="7" spans="2:14" x14ac:dyDescent="0.2">
      <c r="B7" s="101" t="s">
        <v>9</v>
      </c>
      <c r="C7" s="102"/>
      <c r="D7" s="102"/>
      <c r="E7" s="102"/>
      <c r="F7" s="66"/>
      <c r="G7" s="66"/>
      <c r="H7" s="66"/>
      <c r="I7" s="66"/>
      <c r="J7" s="66"/>
      <c r="K7" s="66"/>
      <c r="L7" s="66"/>
      <c r="M7" s="67"/>
    </row>
    <row r="8" spans="2:14" ht="38" customHeight="1" x14ac:dyDescent="0.2">
      <c r="B8"/>
      <c r="C8" s="17" t="s">
        <v>10</v>
      </c>
      <c r="D8" s="18"/>
      <c r="E8" s="71" t="s">
        <v>34</v>
      </c>
      <c r="F8" s="72" t="s">
        <v>35</v>
      </c>
      <c r="G8" s="73" t="s">
        <v>36</v>
      </c>
      <c r="H8" s="18"/>
      <c r="I8" s="18"/>
      <c r="J8" s="18"/>
      <c r="K8" s="18"/>
      <c r="L8" s="18"/>
      <c r="M8" s="18"/>
    </row>
    <row r="9" spans="2:14" ht="14.5" customHeight="1" x14ac:dyDescent="0.2">
      <c r="B9"/>
      <c r="C9" s="98" t="s">
        <v>11</v>
      </c>
      <c r="D9" s="45"/>
      <c r="E9" s="84" t="s">
        <v>44</v>
      </c>
      <c r="F9" s="75">
        <v>0</v>
      </c>
      <c r="G9" s="76">
        <f>ROUND((E9/12), 2)</f>
        <v>0</v>
      </c>
      <c r="H9" s="19">
        <f>($F9*G9)</f>
        <v>0</v>
      </c>
      <c r="I9" s="19">
        <f>H9*1.025</f>
        <v>0</v>
      </c>
      <c r="J9" s="19"/>
      <c r="K9" s="19"/>
      <c r="L9" s="19"/>
      <c r="M9" s="20">
        <f>SUM(H9:L9)</f>
        <v>0</v>
      </c>
      <c r="N9" s="65" t="s">
        <v>45</v>
      </c>
    </row>
    <row r="10" spans="2:14" x14ac:dyDescent="0.2">
      <c r="B10"/>
      <c r="C10" s="99"/>
      <c r="D10" s="45"/>
      <c r="E10" s="84" t="s">
        <v>44</v>
      </c>
      <c r="F10" s="75">
        <v>0</v>
      </c>
      <c r="G10" s="76">
        <f t="shared" ref="G10:G12" si="0">ROUND((E10/12), 2)</f>
        <v>0</v>
      </c>
      <c r="H10" s="19">
        <f>($F10*G10)</f>
        <v>0</v>
      </c>
      <c r="I10" s="19">
        <f t="shared" ref="I10:I12" si="1">H10*1.025</f>
        <v>0</v>
      </c>
      <c r="J10" s="19"/>
      <c r="K10" s="19"/>
      <c r="L10" s="19"/>
      <c r="M10" s="20">
        <f>SUM(H10:L10)</f>
        <v>0</v>
      </c>
      <c r="N10" s="64"/>
    </row>
    <row r="11" spans="2:14" x14ac:dyDescent="0.2">
      <c r="B11"/>
      <c r="C11" s="99"/>
      <c r="D11" s="95"/>
      <c r="E11" s="84" t="s">
        <v>44</v>
      </c>
      <c r="F11" s="96">
        <v>0</v>
      </c>
      <c r="G11" s="97">
        <f t="shared" si="0"/>
        <v>0</v>
      </c>
      <c r="H11" s="19">
        <f>($F11*G11)</f>
        <v>0</v>
      </c>
      <c r="I11" s="19">
        <f t="shared" si="1"/>
        <v>0</v>
      </c>
      <c r="J11" s="19"/>
      <c r="K11" s="19"/>
      <c r="L11" s="19"/>
      <c r="M11" s="20">
        <f t="shared" ref="M11:M15" si="2">SUM(H11:L11)</f>
        <v>0</v>
      </c>
      <c r="N11" s="64"/>
    </row>
    <row r="12" spans="2:14" x14ac:dyDescent="0.2">
      <c r="B12"/>
      <c r="C12" s="99"/>
      <c r="D12" s="45"/>
      <c r="E12" s="84" t="s">
        <v>44</v>
      </c>
      <c r="F12" s="75">
        <v>0</v>
      </c>
      <c r="G12" s="76">
        <f t="shared" si="0"/>
        <v>0</v>
      </c>
      <c r="H12" s="19">
        <f t="shared" ref="H12" si="3">($F12*G12)</f>
        <v>0</v>
      </c>
      <c r="I12" s="19">
        <f t="shared" si="1"/>
        <v>0</v>
      </c>
      <c r="J12" s="19"/>
      <c r="K12" s="19"/>
      <c r="L12" s="19"/>
      <c r="M12" s="20">
        <f t="shared" si="2"/>
        <v>0</v>
      </c>
      <c r="N12" s="64"/>
    </row>
    <row r="13" spans="2:14" x14ac:dyDescent="0.2">
      <c r="B13"/>
      <c r="C13" s="99"/>
      <c r="D13" s="45"/>
      <c r="E13" s="84" t="s">
        <v>44</v>
      </c>
      <c r="F13" s="75">
        <v>0</v>
      </c>
      <c r="G13" s="76">
        <f t="shared" ref="G13:G15" si="4">ROUND((E13/12), 2)</f>
        <v>0</v>
      </c>
      <c r="H13" s="19">
        <f t="shared" ref="H13:H15" si="5">($F13*G13)</f>
        <v>0</v>
      </c>
      <c r="I13" s="19">
        <f t="shared" ref="I13:I15" si="6">H13*1.025</f>
        <v>0</v>
      </c>
      <c r="J13" s="19"/>
      <c r="K13" s="19"/>
      <c r="L13" s="19"/>
      <c r="M13" s="20">
        <f t="shared" si="2"/>
        <v>0</v>
      </c>
      <c r="N13" s="64"/>
    </row>
    <row r="14" spans="2:14" x14ac:dyDescent="0.2">
      <c r="B14"/>
      <c r="C14" s="99"/>
      <c r="D14" s="45"/>
      <c r="E14" s="84" t="s">
        <v>44</v>
      </c>
      <c r="F14" s="96">
        <v>0</v>
      </c>
      <c r="G14" s="76">
        <f t="shared" si="4"/>
        <v>0</v>
      </c>
      <c r="H14" s="19">
        <f t="shared" si="5"/>
        <v>0</v>
      </c>
      <c r="I14" s="19">
        <f t="shared" si="6"/>
        <v>0</v>
      </c>
      <c r="J14" s="19"/>
      <c r="K14" s="19"/>
      <c r="L14" s="19"/>
      <c r="M14" s="20">
        <f t="shared" si="2"/>
        <v>0</v>
      </c>
      <c r="N14" s="64"/>
    </row>
    <row r="15" spans="2:14" x14ac:dyDescent="0.2">
      <c r="B15"/>
      <c r="C15" s="100"/>
      <c r="D15" s="45"/>
      <c r="E15" s="84" t="s">
        <v>44</v>
      </c>
      <c r="F15" s="75">
        <v>0</v>
      </c>
      <c r="G15" s="76">
        <f t="shared" si="4"/>
        <v>0</v>
      </c>
      <c r="H15" s="19">
        <f t="shared" si="5"/>
        <v>0</v>
      </c>
      <c r="I15" s="19">
        <f t="shared" si="6"/>
        <v>0</v>
      </c>
      <c r="J15" s="19"/>
      <c r="K15" s="19"/>
      <c r="L15" s="19"/>
      <c r="M15" s="20">
        <f t="shared" si="2"/>
        <v>0</v>
      </c>
      <c r="N15" s="64"/>
    </row>
    <row r="16" spans="2:14" x14ac:dyDescent="0.2">
      <c r="B16"/>
      <c r="C16" s="21"/>
      <c r="D16" s="21"/>
      <c r="E16" s="69" t="s">
        <v>12</v>
      </c>
      <c r="F16" s="21"/>
      <c r="G16" s="22"/>
      <c r="H16" s="22"/>
      <c r="I16" s="22"/>
      <c r="J16" s="22"/>
      <c r="K16" s="22"/>
      <c r="L16" s="22"/>
      <c r="M16" s="22"/>
      <c r="N16" s="64"/>
    </row>
    <row r="17" spans="2:17" x14ac:dyDescent="0.2">
      <c r="B17"/>
      <c r="C17" s="109" t="s">
        <v>13</v>
      </c>
      <c r="D17" s="78" t="s">
        <v>42</v>
      </c>
      <c r="E17" s="79">
        <v>0</v>
      </c>
      <c r="F17" s="87">
        <v>55000</v>
      </c>
      <c r="G17" s="76">
        <f>ROUND((E17/12), 2)</f>
        <v>0</v>
      </c>
      <c r="H17" s="19">
        <f>($F17*$G17)</f>
        <v>0</v>
      </c>
      <c r="I17" s="19">
        <f>($F17*$G17)</f>
        <v>0</v>
      </c>
      <c r="J17" s="94"/>
      <c r="K17" s="19"/>
      <c r="L17" s="19"/>
      <c r="M17" s="20">
        <f t="shared" ref="M17:M22" si="7">SUM(H17:L17)</f>
        <v>0</v>
      </c>
      <c r="N17" s="64"/>
    </row>
    <row r="18" spans="2:17" ht="11.5" customHeight="1" x14ac:dyDescent="0.2">
      <c r="B18"/>
      <c r="C18" s="110"/>
      <c r="D18" s="83" t="s">
        <v>14</v>
      </c>
      <c r="E18" s="77"/>
      <c r="F18" s="80"/>
      <c r="G18" s="76">
        <f t="shared" ref="G18:G22" si="8">ROUND((E18/12), 2)</f>
        <v>0</v>
      </c>
      <c r="H18" s="19">
        <f t="shared" ref="H18:H22" si="9">($F18*G18)</f>
        <v>0</v>
      </c>
      <c r="I18" s="19">
        <f t="shared" ref="I18" si="10">H18*1.025</f>
        <v>0</v>
      </c>
      <c r="J18" s="19"/>
      <c r="K18" s="19"/>
      <c r="L18" s="19"/>
      <c r="M18" s="20">
        <f t="shared" si="7"/>
        <v>0</v>
      </c>
    </row>
    <row r="19" spans="2:17" ht="14.5" customHeight="1" x14ac:dyDescent="0.2">
      <c r="B19"/>
      <c r="C19" s="110"/>
      <c r="D19" s="78" t="s">
        <v>15</v>
      </c>
      <c r="E19" s="79"/>
      <c r="F19" s="80"/>
      <c r="G19" s="76">
        <f t="shared" si="8"/>
        <v>0</v>
      </c>
      <c r="H19" s="19">
        <f t="shared" si="9"/>
        <v>0</v>
      </c>
      <c r="I19" s="19">
        <f t="shared" ref="I19" si="11">H19*1.025</f>
        <v>0</v>
      </c>
      <c r="J19" s="19"/>
      <c r="K19" s="19"/>
      <c r="L19" s="19"/>
      <c r="M19" s="20">
        <f t="shared" si="7"/>
        <v>0</v>
      </c>
    </row>
    <row r="20" spans="2:17" ht="16.5" customHeight="1" x14ac:dyDescent="0.2">
      <c r="B20"/>
      <c r="C20" s="110"/>
      <c r="D20" s="78" t="s">
        <v>41</v>
      </c>
      <c r="E20" s="79">
        <v>0</v>
      </c>
      <c r="F20" s="82">
        <v>28384.560000000001</v>
      </c>
      <c r="G20" s="76">
        <v>0.5</v>
      </c>
      <c r="H20" s="19">
        <f>($E$20*$F20*G20)*2</f>
        <v>0</v>
      </c>
      <c r="I20" s="19">
        <f t="shared" ref="I20" si="12">H20*1.025</f>
        <v>0</v>
      </c>
      <c r="J20" s="19"/>
      <c r="K20" s="19"/>
      <c r="L20" s="19"/>
      <c r="M20" s="20">
        <f>SUM(H20:L20)</f>
        <v>0</v>
      </c>
    </row>
    <row r="21" spans="2:17" x14ac:dyDescent="0.2">
      <c r="B21"/>
      <c r="C21" s="110"/>
      <c r="D21" s="78" t="s">
        <v>39</v>
      </c>
      <c r="E21" s="79">
        <v>0</v>
      </c>
      <c r="F21" s="82"/>
      <c r="G21" s="76">
        <v>0.5</v>
      </c>
      <c r="H21" s="19">
        <f>($E$20*$F21*G21)*2</f>
        <v>0</v>
      </c>
      <c r="I21" s="19">
        <f t="shared" ref="I21" si="13">H21*1.025</f>
        <v>0</v>
      </c>
      <c r="J21" s="19"/>
      <c r="K21" s="19"/>
      <c r="L21" s="19"/>
      <c r="M21" s="20">
        <f>SUM(H21:L21)</f>
        <v>0</v>
      </c>
    </row>
    <row r="22" spans="2:17" x14ac:dyDescent="0.2">
      <c r="B22"/>
      <c r="C22" s="110"/>
      <c r="D22" s="78" t="s">
        <v>16</v>
      </c>
      <c r="E22" s="79"/>
      <c r="F22" s="80"/>
      <c r="G22" s="76">
        <f t="shared" si="8"/>
        <v>0</v>
      </c>
      <c r="H22" s="19">
        <f t="shared" si="9"/>
        <v>0</v>
      </c>
      <c r="I22" s="19">
        <f t="shared" ref="I22" si="14">H22*1.025</f>
        <v>0</v>
      </c>
      <c r="J22" s="19"/>
      <c r="K22" s="19"/>
      <c r="L22" s="19"/>
      <c r="M22" s="20">
        <f t="shared" si="7"/>
        <v>0</v>
      </c>
    </row>
    <row r="23" spans="2:17" x14ac:dyDescent="0.2">
      <c r="B23"/>
      <c r="C23" s="23"/>
      <c r="D23" s="24" t="s">
        <v>17</v>
      </c>
      <c r="E23" s="24"/>
      <c r="F23" s="24"/>
      <c r="G23" s="24"/>
      <c r="H23" s="25">
        <f>ROUND(SUM(H9:H22),)</f>
        <v>0</v>
      </c>
      <c r="I23" s="25">
        <f>ROUND(SUM(I9:I22),)</f>
        <v>0</v>
      </c>
      <c r="J23" s="25"/>
      <c r="K23" s="25"/>
      <c r="L23" s="25"/>
      <c r="M23" s="26">
        <f>ROUND(SUM(M9:M22),)</f>
        <v>0</v>
      </c>
      <c r="Q23" s="74"/>
    </row>
    <row r="24" spans="2:17" x14ac:dyDescent="0.2">
      <c r="B24"/>
      <c r="C24" s="17" t="s">
        <v>18</v>
      </c>
      <c r="D24" s="18"/>
      <c r="E24" s="18"/>
      <c r="F24" s="18"/>
      <c r="G24" s="63" t="s">
        <v>19</v>
      </c>
      <c r="H24" s="27"/>
      <c r="I24" s="27"/>
      <c r="J24" s="27"/>
      <c r="K24" s="27"/>
      <c r="L24" s="27"/>
      <c r="M24" s="28"/>
    </row>
    <row r="25" spans="2:17" x14ac:dyDescent="0.2">
      <c r="B25"/>
      <c r="C25" s="111" t="s">
        <v>11</v>
      </c>
      <c r="D25" s="29">
        <f t="shared" ref="D25:D31" si="15">D9</f>
        <v>0</v>
      </c>
      <c r="E25" s="30"/>
      <c r="F25" s="30"/>
      <c r="G25" s="92">
        <v>0.40749999999999997</v>
      </c>
      <c r="H25" s="62">
        <f t="shared" ref="H25:H31" si="16">ROUND(H9*G25,0)</f>
        <v>0</v>
      </c>
      <c r="I25" s="62">
        <f t="shared" ref="I25:I31" si="17">ROUND(I9*$G$25,0)</f>
        <v>0</v>
      </c>
      <c r="J25" s="62"/>
      <c r="K25" s="62"/>
      <c r="L25" s="62"/>
      <c r="M25" s="20">
        <f>SUM(H25:L25)</f>
        <v>0</v>
      </c>
    </row>
    <row r="26" spans="2:17" x14ac:dyDescent="0.2">
      <c r="B26"/>
      <c r="C26" s="112"/>
      <c r="D26" s="29">
        <f t="shared" si="15"/>
        <v>0</v>
      </c>
      <c r="E26" s="30"/>
      <c r="F26" s="30"/>
      <c r="G26" s="92">
        <v>0.40749999999999997</v>
      </c>
      <c r="H26" s="62">
        <f t="shared" si="16"/>
        <v>0</v>
      </c>
      <c r="I26" s="62">
        <f t="shared" si="17"/>
        <v>0</v>
      </c>
      <c r="J26" s="62"/>
      <c r="K26" s="62"/>
      <c r="L26" s="62"/>
      <c r="M26" s="20">
        <f t="shared" ref="M26:M31" si="18">SUM(H26:L26)</f>
        <v>0</v>
      </c>
    </row>
    <row r="27" spans="2:17" ht="14.5" customHeight="1" x14ac:dyDescent="0.2">
      <c r="B27"/>
      <c r="C27" s="112"/>
      <c r="D27" s="29">
        <f t="shared" si="15"/>
        <v>0</v>
      </c>
      <c r="E27" s="30"/>
      <c r="F27" s="30"/>
      <c r="G27" s="92">
        <v>0.40749999999999997</v>
      </c>
      <c r="H27" s="62">
        <f t="shared" si="16"/>
        <v>0</v>
      </c>
      <c r="I27" s="62">
        <f t="shared" si="17"/>
        <v>0</v>
      </c>
      <c r="J27" s="62"/>
      <c r="K27" s="62"/>
      <c r="L27" s="62"/>
      <c r="M27" s="20">
        <f t="shared" si="18"/>
        <v>0</v>
      </c>
      <c r="N27" s="64"/>
    </row>
    <row r="28" spans="2:17" ht="14.5" customHeight="1" x14ac:dyDescent="0.2">
      <c r="B28"/>
      <c r="C28" s="112"/>
      <c r="D28" s="29">
        <f t="shared" si="15"/>
        <v>0</v>
      </c>
      <c r="E28" s="30"/>
      <c r="F28" s="30"/>
      <c r="G28" s="92">
        <v>0.40749999999999997</v>
      </c>
      <c r="H28" s="62">
        <f t="shared" si="16"/>
        <v>0</v>
      </c>
      <c r="I28" s="62">
        <f t="shared" si="17"/>
        <v>0</v>
      </c>
      <c r="J28" s="20"/>
      <c r="K28" s="62"/>
      <c r="L28" s="62"/>
      <c r="M28" s="20">
        <f t="shared" si="18"/>
        <v>0</v>
      </c>
      <c r="N28" s="64"/>
      <c r="Q28" s="74"/>
    </row>
    <row r="29" spans="2:17" ht="14.5" customHeight="1" x14ac:dyDescent="0.2">
      <c r="B29"/>
      <c r="C29" s="112"/>
      <c r="D29" s="29">
        <f t="shared" si="15"/>
        <v>0</v>
      </c>
      <c r="E29" s="30"/>
      <c r="F29" s="30"/>
      <c r="G29" s="92">
        <v>0.40749999999999997</v>
      </c>
      <c r="H29" s="62">
        <f t="shared" si="16"/>
        <v>0</v>
      </c>
      <c r="I29" s="62">
        <f t="shared" si="17"/>
        <v>0</v>
      </c>
      <c r="J29" s="62"/>
      <c r="K29" s="62"/>
      <c r="L29" s="62"/>
      <c r="M29" s="20">
        <f t="shared" si="18"/>
        <v>0</v>
      </c>
      <c r="N29" s="64"/>
    </row>
    <row r="30" spans="2:17" ht="14.5" customHeight="1" x14ac:dyDescent="0.2">
      <c r="B30"/>
      <c r="C30" s="112"/>
      <c r="D30" s="29">
        <f t="shared" si="15"/>
        <v>0</v>
      </c>
      <c r="E30" s="30"/>
      <c r="F30" s="30"/>
      <c r="G30" s="92">
        <v>0.40749999999999997</v>
      </c>
      <c r="H30" s="62">
        <f t="shared" si="16"/>
        <v>0</v>
      </c>
      <c r="I30" s="62">
        <f t="shared" si="17"/>
        <v>0</v>
      </c>
      <c r="J30" s="62"/>
      <c r="K30" s="62"/>
      <c r="L30" s="62"/>
      <c r="M30" s="20">
        <f t="shared" si="18"/>
        <v>0</v>
      </c>
      <c r="N30" s="64"/>
    </row>
    <row r="31" spans="2:17" ht="14.5" customHeight="1" x14ac:dyDescent="0.2">
      <c r="B31"/>
      <c r="C31" s="112"/>
      <c r="D31" s="29">
        <f t="shared" si="15"/>
        <v>0</v>
      </c>
      <c r="E31" s="30"/>
      <c r="F31" s="30"/>
      <c r="G31" s="92">
        <v>0.40749999999999997</v>
      </c>
      <c r="H31" s="62">
        <f t="shared" si="16"/>
        <v>0</v>
      </c>
      <c r="I31" s="62">
        <f t="shared" si="17"/>
        <v>0</v>
      </c>
      <c r="J31" s="62"/>
      <c r="K31" s="62"/>
      <c r="L31" s="62"/>
      <c r="M31" s="20">
        <f t="shared" si="18"/>
        <v>0</v>
      </c>
      <c r="N31" s="64"/>
    </row>
    <row r="32" spans="2:17" x14ac:dyDescent="0.2">
      <c r="B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3"/>
      <c r="N32" s="64"/>
    </row>
    <row r="33" spans="2:14" x14ac:dyDescent="0.2">
      <c r="B33"/>
      <c r="C33" s="109" t="s">
        <v>13</v>
      </c>
      <c r="D33" s="114" t="str">
        <f t="shared" ref="D33:D38" si="19">D17</f>
        <v>PostDoctoral (mo/y)</v>
      </c>
      <c r="E33" s="115"/>
      <c r="F33" s="116"/>
      <c r="G33" s="92">
        <v>0.40749999999999997</v>
      </c>
      <c r="H33" s="62">
        <f>ROUND(H17*$G$33,0)</f>
        <v>0</v>
      </c>
      <c r="I33" s="62">
        <f>ROUND(I17*$G$33,0)</f>
        <v>0</v>
      </c>
      <c r="J33" s="62"/>
      <c r="K33" s="62"/>
      <c r="L33" s="62"/>
      <c r="M33" s="20">
        <f t="shared" ref="M33:M38" si="20">SUM(H33:L33)</f>
        <v>0</v>
      </c>
      <c r="N33" s="64"/>
    </row>
    <row r="34" spans="2:14" x14ac:dyDescent="0.2">
      <c r="B34"/>
      <c r="C34" s="110"/>
      <c r="D34" s="114" t="str">
        <f t="shared" si="19"/>
        <v>Other Professionals (Techs, etc.)</v>
      </c>
      <c r="E34" s="115"/>
      <c r="F34" s="116"/>
      <c r="G34" s="92">
        <v>0.40749999999999997</v>
      </c>
      <c r="H34" s="62">
        <f>ROUND(H18*$G$34,0)</f>
        <v>0</v>
      </c>
      <c r="I34" s="62">
        <f>ROUND(I18*$G$34,0)</f>
        <v>0</v>
      </c>
      <c r="J34" s="62"/>
      <c r="K34" s="62"/>
      <c r="L34" s="62"/>
      <c r="M34" s="20">
        <f t="shared" si="20"/>
        <v>0</v>
      </c>
    </row>
    <row r="35" spans="2:14" ht="14.5" customHeight="1" x14ac:dyDescent="0.2">
      <c r="B35"/>
      <c r="C35" s="110"/>
      <c r="D35" s="114" t="str">
        <f t="shared" si="19"/>
        <v>Admin/Clerical</v>
      </c>
      <c r="E35" s="115"/>
      <c r="F35" s="116"/>
      <c r="G35" s="92">
        <v>0.40749999999999997</v>
      </c>
      <c r="H35" s="62">
        <f>G19*G35</f>
        <v>0</v>
      </c>
      <c r="I35" s="62">
        <f>ROUND(I19*$G$35,0)</f>
        <v>0</v>
      </c>
      <c r="J35" s="62"/>
      <c r="K35" s="62"/>
      <c r="L35" s="62"/>
      <c r="M35" s="20">
        <f t="shared" si="20"/>
        <v>0</v>
      </c>
    </row>
    <row r="36" spans="2:14" x14ac:dyDescent="0.2">
      <c r="B36"/>
      <c r="C36" s="110"/>
      <c r="D36" s="114" t="str">
        <f t="shared" si="19"/>
        <v>Graduate Students</v>
      </c>
      <c r="E36" s="115"/>
      <c r="F36" s="116"/>
      <c r="G36" s="31">
        <v>7.1999999999999998E-3</v>
      </c>
      <c r="H36" s="62">
        <f>ROUND(H20*$G$36,0)</f>
        <v>0</v>
      </c>
      <c r="I36" s="62">
        <f>ROUND(I20*$G$36,0)</f>
        <v>0</v>
      </c>
      <c r="J36" s="62"/>
      <c r="K36" s="62"/>
      <c r="L36" s="62"/>
      <c r="M36" s="20">
        <f>SUM(H36:L36)</f>
        <v>0</v>
      </c>
    </row>
    <row r="37" spans="2:14" x14ac:dyDescent="0.2">
      <c r="B37"/>
      <c r="C37" s="110"/>
      <c r="D37" s="114" t="str">
        <f t="shared" si="19"/>
        <v>Undergraduate students</v>
      </c>
      <c r="E37" s="115"/>
      <c r="F37" s="116"/>
      <c r="G37" s="31">
        <v>7.1000000000000004E-3</v>
      </c>
      <c r="H37" s="62">
        <f>ROUND(H21*$G$37,0)</f>
        <v>0</v>
      </c>
      <c r="I37" s="62">
        <f>ROUND(I21*$G$37,0)</f>
        <v>0</v>
      </c>
      <c r="J37" s="62"/>
      <c r="K37" s="62"/>
      <c r="L37" s="62"/>
      <c r="M37" s="20">
        <f t="shared" si="20"/>
        <v>0</v>
      </c>
    </row>
    <row r="38" spans="2:14" x14ac:dyDescent="0.2">
      <c r="B38"/>
      <c r="C38" s="113"/>
      <c r="D38" s="114" t="str">
        <f t="shared" si="19"/>
        <v>Temp</v>
      </c>
      <c r="E38" s="115"/>
      <c r="F38" s="116"/>
      <c r="G38" s="31">
        <v>0.22550000000000001</v>
      </c>
      <c r="H38" s="62">
        <f>ROUND(H22*$G$38,0)</f>
        <v>0</v>
      </c>
      <c r="I38" s="62">
        <f>ROUND(I22*$G$38,0)</f>
        <v>0</v>
      </c>
      <c r="J38" s="62"/>
      <c r="K38" s="62"/>
      <c r="L38" s="62"/>
      <c r="M38" s="20">
        <f t="shared" si="20"/>
        <v>0</v>
      </c>
    </row>
    <row r="39" spans="2:14" x14ac:dyDescent="0.2">
      <c r="B39"/>
      <c r="C39" s="34"/>
      <c r="D39" s="35" t="s">
        <v>20</v>
      </c>
      <c r="E39" s="35"/>
      <c r="F39" s="35"/>
      <c r="G39" s="35"/>
      <c r="H39" s="36">
        <f>ROUND(SUM(H25:H38), )</f>
        <v>0</v>
      </c>
      <c r="I39" s="36">
        <f>ROUND(SUM(I25:I38),)</f>
        <v>0</v>
      </c>
      <c r="J39" s="36"/>
      <c r="K39" s="36"/>
      <c r="L39" s="36"/>
      <c r="M39" s="36">
        <f>ROUND(SUM(M25:M38),0)</f>
        <v>0</v>
      </c>
    </row>
    <row r="40" spans="2:14" x14ac:dyDescent="0.2">
      <c r="B40"/>
      <c r="C40" s="37"/>
      <c r="D40" s="38" t="s">
        <v>21</v>
      </c>
      <c r="E40" s="38"/>
      <c r="F40" s="38"/>
      <c r="G40" s="38"/>
      <c r="H40" s="39">
        <f t="shared" ref="H40:I40" si="21">SUM(H23,H39)</f>
        <v>0</v>
      </c>
      <c r="I40" s="39">
        <f t="shared" si="21"/>
        <v>0</v>
      </c>
      <c r="J40" s="39"/>
      <c r="K40" s="39"/>
      <c r="L40" s="39"/>
      <c r="M40" s="39">
        <f>SUM(M23,M39)</f>
        <v>0</v>
      </c>
    </row>
    <row r="41" spans="2:14" x14ac:dyDescent="0.2">
      <c r="B41"/>
      <c r="C41" s="41"/>
      <c r="D41" s="41"/>
      <c r="E41" s="41"/>
      <c r="F41" s="41"/>
      <c r="G41" s="41"/>
      <c r="H41" s="42"/>
      <c r="I41" s="42"/>
      <c r="J41" s="42"/>
      <c r="K41" s="42"/>
      <c r="L41" s="42"/>
      <c r="M41" s="43"/>
    </row>
    <row r="42" spans="2:14" ht="12.5" customHeight="1" x14ac:dyDescent="0.2">
      <c r="B42"/>
      <c r="C42" s="44">
        <v>1</v>
      </c>
      <c r="D42" s="121"/>
      <c r="E42" s="121"/>
      <c r="F42" s="121"/>
      <c r="G42" s="121"/>
      <c r="H42" s="19"/>
      <c r="I42" s="19"/>
      <c r="J42" s="19"/>
      <c r="K42" s="19"/>
      <c r="L42" s="19"/>
      <c r="M42" s="19">
        <f>SUM(H42:L42)</f>
        <v>0</v>
      </c>
    </row>
    <row r="43" spans="2:14" ht="10" customHeight="1" x14ac:dyDescent="0.2">
      <c r="B43" s="40" t="s">
        <v>22</v>
      </c>
      <c r="C43" s="45">
        <v>2</v>
      </c>
      <c r="D43" s="121"/>
      <c r="E43" s="121"/>
      <c r="F43" s="121"/>
      <c r="G43" s="121"/>
      <c r="H43" s="19"/>
      <c r="I43" s="19"/>
      <c r="J43" s="19"/>
      <c r="K43" s="19"/>
      <c r="L43" s="19"/>
      <c r="M43" s="19">
        <f t="shared" ref="M43:M44" si="22">SUM(H43:L43)</f>
        <v>0</v>
      </c>
    </row>
    <row r="44" spans="2:14" x14ac:dyDescent="0.2">
      <c r="B44"/>
      <c r="C44" s="45">
        <v>3</v>
      </c>
      <c r="D44" s="121"/>
      <c r="E44" s="121"/>
      <c r="F44" s="121"/>
      <c r="G44" s="121"/>
      <c r="H44" s="19"/>
      <c r="I44" s="19"/>
      <c r="J44" s="19"/>
      <c r="K44" s="19"/>
      <c r="L44" s="19"/>
      <c r="M44" s="19">
        <f t="shared" si="22"/>
        <v>0</v>
      </c>
    </row>
    <row r="45" spans="2:14" x14ac:dyDescent="0.2">
      <c r="B45"/>
      <c r="C45" s="46"/>
      <c r="D45" s="46" t="s">
        <v>23</v>
      </c>
      <c r="E45" s="46"/>
      <c r="F45" s="46"/>
      <c r="G45" s="46"/>
      <c r="H45" s="39">
        <f t="shared" ref="H45:M45" si="23">SUM(H42:H44)</f>
        <v>0</v>
      </c>
      <c r="I45" s="39">
        <f t="shared" si="23"/>
        <v>0</v>
      </c>
      <c r="J45" s="39"/>
      <c r="K45" s="39"/>
      <c r="L45" s="39"/>
      <c r="M45" s="39">
        <f t="shared" si="23"/>
        <v>0</v>
      </c>
    </row>
    <row r="46" spans="2:14" x14ac:dyDescent="0.2">
      <c r="B46"/>
      <c r="C46" s="41"/>
      <c r="D46" s="41"/>
      <c r="E46" s="41"/>
      <c r="F46" s="41"/>
      <c r="G46" s="41"/>
      <c r="H46" s="42"/>
      <c r="I46" s="42"/>
      <c r="J46" s="42"/>
      <c r="K46" s="42"/>
      <c r="L46" s="42"/>
      <c r="M46" s="43"/>
    </row>
    <row r="47" spans="2:14" x14ac:dyDescent="0.2">
      <c r="B47"/>
      <c r="C47" s="45">
        <v>1</v>
      </c>
      <c r="D47" s="120" t="s">
        <v>40</v>
      </c>
      <c r="E47" s="120"/>
      <c r="F47" s="120"/>
      <c r="G47" s="120"/>
      <c r="H47" s="19">
        <v>0</v>
      </c>
      <c r="I47" s="19">
        <f>H47</f>
        <v>0</v>
      </c>
      <c r="J47" s="19"/>
      <c r="K47" s="19"/>
      <c r="L47" s="19"/>
      <c r="M47" s="20">
        <f>SUM(H47:L47)</f>
        <v>0</v>
      </c>
    </row>
    <row r="48" spans="2:14" x14ac:dyDescent="0.2">
      <c r="B48" s="40" t="s">
        <v>24</v>
      </c>
      <c r="C48" s="45">
        <v>2</v>
      </c>
      <c r="D48" s="120" t="s">
        <v>43</v>
      </c>
      <c r="E48" s="120"/>
      <c r="F48" s="120"/>
      <c r="G48" s="120"/>
      <c r="H48" s="19">
        <v>0</v>
      </c>
      <c r="I48" s="19">
        <f>H48</f>
        <v>0</v>
      </c>
      <c r="J48" s="19"/>
      <c r="K48" s="19"/>
      <c r="L48" s="19"/>
      <c r="M48" s="20">
        <f>SUM(H48:L48)</f>
        <v>0</v>
      </c>
    </row>
    <row r="49" spans="2:13" x14ac:dyDescent="0.2">
      <c r="B49"/>
      <c r="C49" s="7">
        <v>3</v>
      </c>
      <c r="D49" s="120"/>
      <c r="E49" s="120"/>
      <c r="F49" s="120"/>
      <c r="G49" s="120"/>
      <c r="H49" s="19">
        <v>0</v>
      </c>
      <c r="I49" s="19">
        <v>0</v>
      </c>
      <c r="J49" s="19"/>
      <c r="K49" s="19"/>
      <c r="L49" s="19"/>
      <c r="M49" s="20">
        <f>SUM(H49:L49)</f>
        <v>0</v>
      </c>
    </row>
    <row r="50" spans="2:13" x14ac:dyDescent="0.2">
      <c r="B50"/>
      <c r="C50" s="46"/>
      <c r="D50" s="46" t="s">
        <v>25</v>
      </c>
      <c r="E50" s="46"/>
      <c r="F50" s="46"/>
      <c r="G50" s="46"/>
      <c r="H50" s="39">
        <f>SUM(H47:H49)</f>
        <v>0</v>
      </c>
      <c r="I50" s="39">
        <f>SUM(I47:I49)</f>
        <v>0</v>
      </c>
      <c r="J50" s="39"/>
      <c r="K50" s="39"/>
      <c r="L50" s="39"/>
      <c r="M50" s="39">
        <f>SUM(M47:M49)</f>
        <v>0</v>
      </c>
    </row>
    <row r="51" spans="2:13" x14ac:dyDescent="0.2">
      <c r="B51"/>
      <c r="C51" s="47"/>
      <c r="D51" s="47"/>
      <c r="E51" s="47"/>
      <c r="F51" s="47"/>
      <c r="G51" s="47"/>
      <c r="H51" s="48"/>
      <c r="I51" s="48"/>
      <c r="J51" s="48"/>
      <c r="K51" s="48"/>
      <c r="L51" s="48"/>
      <c r="M51" s="49"/>
    </row>
    <row r="52" spans="2:13" x14ac:dyDescent="0.2">
      <c r="B52"/>
      <c r="C52" s="45">
        <v>1</v>
      </c>
      <c r="D52" s="120" t="s">
        <v>27</v>
      </c>
      <c r="E52" s="120"/>
      <c r="F52" s="120"/>
      <c r="G52" s="120"/>
      <c r="H52" s="85">
        <v>0</v>
      </c>
      <c r="I52" s="19">
        <f>H52</f>
        <v>0</v>
      </c>
      <c r="J52" s="19"/>
      <c r="K52" s="19"/>
      <c r="L52" s="19"/>
      <c r="M52" s="20">
        <f>SUM(H52:L52)</f>
        <v>0</v>
      </c>
    </row>
    <row r="53" spans="2:13" x14ac:dyDescent="0.2">
      <c r="B53" s="40" t="s">
        <v>26</v>
      </c>
      <c r="C53" s="45">
        <v>2</v>
      </c>
      <c r="D53" s="117" t="s">
        <v>37</v>
      </c>
      <c r="E53" s="118"/>
      <c r="F53" s="118"/>
      <c r="G53" s="119"/>
      <c r="H53" s="19"/>
      <c r="I53" s="19"/>
      <c r="J53" s="19"/>
      <c r="K53" s="19"/>
      <c r="L53" s="19"/>
      <c r="M53" s="20">
        <f t="shared" ref="M53" si="24">SUM(H53:L53)</f>
        <v>0</v>
      </c>
    </row>
    <row r="54" spans="2:13" x14ac:dyDescent="0.2">
      <c r="B54"/>
      <c r="C54" s="45">
        <v>5</v>
      </c>
      <c r="D54" s="120"/>
      <c r="E54" s="120"/>
      <c r="F54" s="120"/>
      <c r="G54" s="120"/>
      <c r="H54" s="86"/>
      <c r="I54" s="19"/>
      <c r="J54" s="19"/>
      <c r="K54" s="19"/>
      <c r="L54" s="19"/>
      <c r="M54" s="20"/>
    </row>
    <row r="55" spans="2:13" x14ac:dyDescent="0.2">
      <c r="B55"/>
      <c r="C55" s="46"/>
      <c r="D55" s="46" t="s">
        <v>28</v>
      </c>
      <c r="E55" s="46"/>
      <c r="F55" s="46"/>
      <c r="G55" s="46"/>
      <c r="H55" s="39">
        <f>SUM(H52:H54)</f>
        <v>0</v>
      </c>
      <c r="I55" s="39">
        <f>SUM(I52:I54)</f>
        <v>0</v>
      </c>
      <c r="J55" s="39"/>
      <c r="K55" s="39"/>
      <c r="L55" s="39"/>
      <c r="M55" s="39">
        <f>SUM(M52:M54)</f>
        <v>0</v>
      </c>
    </row>
    <row r="56" spans="2:13" x14ac:dyDescent="0.2">
      <c r="B56"/>
      <c r="C56" s="41"/>
      <c r="D56" s="41"/>
      <c r="E56" s="41"/>
      <c r="F56" s="41"/>
      <c r="G56" s="41"/>
      <c r="H56" s="42"/>
      <c r="I56" s="42"/>
      <c r="J56" s="42"/>
      <c r="K56" s="42"/>
      <c r="L56" s="42"/>
      <c r="M56" s="43"/>
    </row>
    <row r="57" spans="2:13" ht="13" customHeight="1" x14ac:dyDescent="0.2">
      <c r="B57"/>
      <c r="C57" s="45">
        <v>1</v>
      </c>
      <c r="D57" s="117" t="s">
        <v>30</v>
      </c>
      <c r="E57" s="118"/>
      <c r="F57" s="118"/>
      <c r="G57" s="119"/>
      <c r="H57" s="19">
        <f>6218*$E$20</f>
        <v>0</v>
      </c>
      <c r="I57" s="19">
        <f>H57</f>
        <v>0</v>
      </c>
      <c r="J57" s="19"/>
      <c r="K57" s="19"/>
      <c r="L57" s="19"/>
      <c r="M57" s="20">
        <f t="shared" ref="M57:M58" si="25">SUM(H57:L57)</f>
        <v>0</v>
      </c>
    </row>
    <row r="58" spans="2:13" x14ac:dyDescent="0.2">
      <c r="B58" s="41" t="s">
        <v>29</v>
      </c>
      <c r="C58" s="45">
        <v>2</v>
      </c>
      <c r="D58" s="50" t="s">
        <v>38</v>
      </c>
      <c r="E58" s="51"/>
      <c r="F58" s="51"/>
      <c r="G58" s="52"/>
      <c r="H58" s="19">
        <f>2400*$E$20</f>
        <v>0</v>
      </c>
      <c r="I58" s="19">
        <f>H58</f>
        <v>0</v>
      </c>
      <c r="J58" s="19"/>
      <c r="K58" s="19"/>
      <c r="L58" s="19"/>
      <c r="M58" s="20">
        <f t="shared" si="25"/>
        <v>0</v>
      </c>
    </row>
    <row r="59" spans="2:13" x14ac:dyDescent="0.2">
      <c r="B59"/>
      <c r="C59" s="45"/>
      <c r="D59" s="50"/>
      <c r="E59" s="51"/>
      <c r="F59" s="51"/>
      <c r="G59" s="52"/>
      <c r="H59" s="19"/>
      <c r="I59" s="19"/>
      <c r="J59" s="19"/>
      <c r="K59" s="19"/>
      <c r="L59" s="19"/>
      <c r="M59" s="20"/>
    </row>
    <row r="60" spans="2:13" x14ac:dyDescent="0.2">
      <c r="B60"/>
      <c r="C60" s="45"/>
      <c r="D60" s="88"/>
      <c r="E60" s="89"/>
      <c r="F60" s="89"/>
      <c r="G60" s="70"/>
      <c r="H60" s="19"/>
      <c r="I60" s="19"/>
      <c r="J60" s="19"/>
      <c r="K60" s="19"/>
      <c r="L60" s="19"/>
      <c r="M60" s="20"/>
    </row>
    <row r="61" spans="2:13" x14ac:dyDescent="0.2">
      <c r="B61"/>
      <c r="C61" s="53"/>
      <c r="D61" s="53" t="s">
        <v>31</v>
      </c>
      <c r="E61" s="53"/>
      <c r="F61" s="53"/>
      <c r="G61" s="53"/>
      <c r="H61" s="54">
        <f>SUM(H57:H60)</f>
        <v>0</v>
      </c>
      <c r="I61" s="54">
        <f>SUM(I57:I60)</f>
        <v>0</v>
      </c>
      <c r="J61" s="54"/>
      <c r="K61" s="54"/>
      <c r="L61" s="54"/>
      <c r="M61" s="54">
        <f>SUM(M57:M60)</f>
        <v>0</v>
      </c>
    </row>
    <row r="62" spans="2:13" x14ac:dyDescent="0.2">
      <c r="B62"/>
      <c r="C62"/>
      <c r="D62"/>
      <c r="E62"/>
      <c r="F62"/>
      <c r="G62"/>
      <c r="H62" s="55" t="s">
        <v>6</v>
      </c>
      <c r="I62" s="55" t="s">
        <v>7</v>
      </c>
      <c r="J62" s="55"/>
      <c r="K62" s="55"/>
      <c r="L62" s="55"/>
      <c r="M62" s="55" t="s">
        <v>32</v>
      </c>
    </row>
    <row r="63" spans="2:13" ht="11.5" customHeight="1" thickBot="1" x14ac:dyDescent="0.25">
      <c r="B63"/>
      <c r="C63" s="56" t="s">
        <v>33</v>
      </c>
      <c r="D63" s="57"/>
      <c r="E63" s="57"/>
      <c r="F63" s="57"/>
      <c r="G63" s="57"/>
      <c r="H63" s="91">
        <f>ROUND((H40+H45+H50+H55+H61), )</f>
        <v>0</v>
      </c>
      <c r="I63" s="91">
        <f>ROUND((I40+I45+I50+I55+I61), )</f>
        <v>0</v>
      </c>
      <c r="J63" s="91"/>
      <c r="K63" s="91"/>
      <c r="L63" s="91"/>
      <c r="M63" s="90">
        <f>SUM(H63:L63)</f>
        <v>0</v>
      </c>
    </row>
    <row r="64" spans="2:13" ht="13" customHeight="1" x14ac:dyDescent="0.2">
      <c r="B64"/>
      <c r="C64" s="59"/>
      <c r="D64" s="59"/>
      <c r="E64" s="59"/>
      <c r="F64" s="59"/>
      <c r="G64" s="59"/>
      <c r="H64" s="60"/>
      <c r="I64" s="60"/>
      <c r="J64" s="60"/>
      <c r="K64" s="60"/>
      <c r="L64" s="60"/>
      <c r="M64" s="60"/>
    </row>
    <row r="65" spans="2:13" ht="16" thickBot="1" x14ac:dyDescent="0.25">
      <c r="B65" s="56" t="s">
        <v>33</v>
      </c>
      <c r="C65" s="61"/>
      <c r="D65" s="61"/>
      <c r="E65" s="61"/>
      <c r="M65" s="74"/>
    </row>
    <row r="66" spans="2:13" x14ac:dyDescent="0.2">
      <c r="B66" s="58"/>
    </row>
    <row r="67" spans="2:13" x14ac:dyDescent="0.2">
      <c r="B67" s="61"/>
    </row>
  </sheetData>
  <mergeCells count="26">
    <mergeCell ref="D57:G57"/>
    <mergeCell ref="D54:G54"/>
    <mergeCell ref="D42:G42"/>
    <mergeCell ref="D43:G43"/>
    <mergeCell ref="D44:G44"/>
    <mergeCell ref="D47:G47"/>
    <mergeCell ref="D48:G48"/>
    <mergeCell ref="D52:G52"/>
    <mergeCell ref="D53:G53"/>
    <mergeCell ref="D49:G49"/>
    <mergeCell ref="C17:C22"/>
    <mergeCell ref="C25:C31"/>
    <mergeCell ref="C33:C38"/>
    <mergeCell ref="D33:F33"/>
    <mergeCell ref="D34:F34"/>
    <mergeCell ref="D35:F35"/>
    <mergeCell ref="D36:F36"/>
    <mergeCell ref="D37:F37"/>
    <mergeCell ref="D38:F38"/>
    <mergeCell ref="C9:C15"/>
    <mergeCell ref="B7:E7"/>
    <mergeCell ref="D1:E1"/>
    <mergeCell ref="D2:E2"/>
    <mergeCell ref="D3:E3"/>
    <mergeCell ref="D4:E4"/>
    <mergeCell ref="D5:E5"/>
  </mergeCells>
  <phoneticPr fontId="9" type="noConversion"/>
  <pageMargins left="0.7" right="0.7" top="0.75" bottom="0.75" header="0.3" footer="0.3"/>
  <pageSetup scale="78" orientation="landscape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AnH_Grant_Total_Budget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Bradford, Elisa</dc:creator>
  <cp:lastModifiedBy>Claire Montoya</cp:lastModifiedBy>
  <cp:lastPrinted>2022-09-27T21:46:58Z</cp:lastPrinted>
  <dcterms:created xsi:type="dcterms:W3CDTF">2022-06-27T22:02:34Z</dcterms:created>
  <dcterms:modified xsi:type="dcterms:W3CDTF">2025-09-09T15:02:53Z</dcterms:modified>
</cp:coreProperties>
</file>